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660" windowWidth="14160" windowHeight="4455" tabRatio="764" activeTab="2"/>
  </bookViews>
  <sheets>
    <sheet name="1학년" sheetId="1" r:id="rId1"/>
    <sheet name="2학년" sheetId="2" r:id="rId2"/>
    <sheet name="3학년 " sheetId="3" r:id="rId3"/>
  </sheets>
  <definedNames>
    <definedName name="_xlnm.Print_Area" localSheetId="0">'1학년'!$A$2:$M$20</definedName>
    <definedName name="_xlnm.Print_Area" localSheetId="1">'2학년'!$A$2:$M$25</definedName>
    <definedName name="_xlnm.Print_Area" localSheetId="2">'3학년 '!$A$2:$M$19</definedName>
  </definedNames>
  <calcPr fullCalcOnLoad="1"/>
</workbook>
</file>

<file path=xl/sharedStrings.xml><?xml version="1.0" encoding="utf-8"?>
<sst xmlns="http://schemas.openxmlformats.org/spreadsheetml/2006/main" count="72" uniqueCount="39">
  <si>
    <t>4. 정산내역</t>
  </si>
  <si>
    <t>수납
인원</t>
  </si>
  <si>
    <t>1인단가</t>
  </si>
  <si>
    <t>수입금액</t>
  </si>
  <si>
    <t>환불액</t>
  </si>
  <si>
    <t>지급명세서</t>
  </si>
  <si>
    <t>잔액</t>
  </si>
  <si>
    <t>총    계</t>
  </si>
  <si>
    <t>교사차량비</t>
  </si>
  <si>
    <t>x</t>
  </si>
  <si>
    <t>2015학년도 1학년 현장학습 정산내역</t>
  </si>
  <si>
    <t>2. 행사기간 : 2015.  10.  08. (1일)</t>
  </si>
  <si>
    <t>3. 행사장소 :  강원도 철원 제2땅굴 (안보견학)</t>
  </si>
  <si>
    <t xml:space="preserve"> 입장료
(2,000* 177명)</t>
  </si>
  <si>
    <t>2015학년도 2학년 현장학습 정산내역</t>
  </si>
  <si>
    <t>1. 행사명 : 2015학년도 1학년 현장학습</t>
  </si>
  <si>
    <t>1. 행사명 : 2015학년도 2학년 현장학습</t>
  </si>
  <si>
    <t>3. 행사장소 :  파주임실치즈스쿨  / 뮤지컬관람 및 창덕궁 견학</t>
  </si>
  <si>
    <t>뮤지컬관람비
(13,000* 130명)</t>
  </si>
  <si>
    <r>
      <t xml:space="preserve">※ 잔액내역 ( </t>
    </r>
    <r>
      <rPr>
        <b/>
        <sz val="11"/>
        <rFont val="돋움"/>
        <family val="3"/>
      </rPr>
      <t>56,760원</t>
    </r>
    <r>
      <rPr>
        <sz val="11"/>
        <rFont val="돋움"/>
        <family val="3"/>
      </rPr>
      <t xml:space="preserve"> )</t>
    </r>
  </si>
  <si>
    <t>- 파주치즈스쿨 1인당 반환 : 450원 * 65명 = 29,250원</t>
  </si>
  <si>
    <t>- 뮤지컬관람 1인당 반환 : 210원 * 131명 = 27,510원</t>
  </si>
  <si>
    <t>파주차량비 (14,700원*65명)</t>
  </si>
  <si>
    <t xml:space="preserve">파주교사차량비 </t>
  </si>
  <si>
    <t>파주체험비 (24,000 * 65명)</t>
  </si>
  <si>
    <t>뮤지컬차량비 (13,810원*131명)</t>
  </si>
  <si>
    <t xml:space="preserve">뮤지컬교사차량비 </t>
  </si>
  <si>
    <t>식대 (5,000 * 130명)</t>
  </si>
  <si>
    <t>1. 행사명 : 2015학년도 3학년 현장학습</t>
  </si>
  <si>
    <t>3. 행사장소 :  남이섬</t>
  </si>
  <si>
    <t>차량비 (13,770원*261명)</t>
  </si>
  <si>
    <t xml:space="preserve"> 입장료
(8,000* 261명)</t>
  </si>
  <si>
    <r>
      <t xml:space="preserve">※ 잔액내역 ( </t>
    </r>
    <r>
      <rPr>
        <b/>
        <sz val="11"/>
        <rFont val="돋움"/>
        <family val="3"/>
      </rPr>
      <t>41,760원</t>
    </r>
    <r>
      <rPr>
        <sz val="11"/>
        <rFont val="돋움"/>
        <family val="3"/>
      </rPr>
      <t xml:space="preserve"> )</t>
    </r>
  </si>
  <si>
    <t>- 1인당 반환 : 160원 * 261명 = 41,760원</t>
  </si>
  <si>
    <t>2015학년도 3학년 현장학습 정산내역</t>
  </si>
  <si>
    <t>차량비 (15,240원*177명)</t>
  </si>
  <si>
    <t xml:space="preserve">교사차량비 </t>
  </si>
  <si>
    <r>
      <t xml:space="preserve">※ 잔액내역 ( </t>
    </r>
    <r>
      <rPr>
        <b/>
        <sz val="11"/>
        <rFont val="돋움"/>
        <family val="3"/>
      </rPr>
      <t>56,640원</t>
    </r>
    <r>
      <rPr>
        <sz val="11"/>
        <rFont val="돋움"/>
        <family val="3"/>
      </rPr>
      <t xml:space="preserve"> )</t>
    </r>
  </si>
  <si>
    <t>- 1인당 반환 : 320원 * 177명 = 56,640원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</si>
</sst>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일&quot;"/>
    <numFmt numFmtId="177" formatCode="\(\ &quot;₩&quot;\ #,##0\ \)"/>
    <numFmt numFmtId="178" formatCode="[$-412]yyyy&quot;년&quot;\ m&quot;월&quot;\ d&quot;일&quot;\ dddd"/>
    <numFmt numFmtId="179" formatCode="&quot;₩&quot;#,##0_);\(&quot;₩&quot;#,##0\)"/>
    <numFmt numFmtId="180" formatCode="&quot;₩&quot;\ #,##0"/>
    <numFmt numFmtId="181" formatCode="\'&quot;₩&quot;\'\ #,##0"/>
    <numFmt numFmtId="182" formatCode="&quot;( \&quot;\ #,##0\ \)"/>
    <numFmt numFmtId="183" formatCode="#,##0\ \)"/>
    <numFmt numFmtId="184" formatCode="mm&quot;월&quot;\ dd&quot;일&quot;"/>
    <numFmt numFmtId="185" formatCode="#,##0&quot;명&quot;"/>
    <numFmt numFmtId="186" formatCode="#,##0_);[Red]\(#,##0\)"/>
    <numFmt numFmtId="187" formatCode="#,##0_ "/>
    <numFmt numFmtId="188" formatCode="#,##0\ \)\ \ "/>
    <numFmt numFmtId="189" formatCode="#,##0\ &quot;원&quot;"/>
    <numFmt numFmtId="190" formatCode="0\ &quot;명&quot;"/>
    <numFmt numFmtId="191" formatCode="_-* #,##0_-;\-* #,##0_-;_-* &quot;-&quot;??_-;_-@_-"/>
    <numFmt numFmtId="192" formatCode="&quot;1인반환금 :&quot;\ #,##0\ &quot;원&quot;"/>
    <numFmt numFmtId="193" formatCode="&quot;불우이웃 :&quot;\ #,##0\ &quot;원&quot;"/>
    <numFmt numFmtId="194" formatCode="0_ "/>
    <numFmt numFmtId="195" formatCode="0\ &quot;건&quot;"/>
    <numFmt numFmtId="196" formatCode="000\-000"/>
  </numFmts>
  <fonts count="4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name val="돋움"/>
      <family val="3"/>
    </font>
    <font>
      <sz val="12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vertical="center" shrinkToFit="1"/>
    </xf>
    <xf numFmtId="41" fontId="0" fillId="0" borderId="0" xfId="48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1" fontId="4" fillId="0" borderId="0" xfId="48" applyFont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41" fontId="2" fillId="0" borderId="12" xfId="48" applyFont="1" applyBorder="1" applyAlignment="1">
      <alignment horizontal="center" vertical="center" shrinkToFit="1"/>
    </xf>
    <xf numFmtId="41" fontId="2" fillId="0" borderId="13" xfId="48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48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horizontal="center" vertical="center" shrinkToFit="1"/>
    </xf>
    <xf numFmtId="41" fontId="0" fillId="0" borderId="0" xfId="48" applyAlignment="1">
      <alignment horizontal="center" vertical="center" shrinkToFit="1"/>
    </xf>
    <xf numFmtId="0" fontId="0" fillId="0" borderId="0" xfId="0" applyAlignment="1" quotePrefix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1" fontId="2" fillId="0" borderId="15" xfId="48" applyFont="1" applyBorder="1" applyAlignment="1">
      <alignment horizontal="center" vertical="center" shrinkToFit="1"/>
    </xf>
    <xf numFmtId="41" fontId="2" fillId="0" borderId="16" xfId="48" applyFont="1" applyBorder="1" applyAlignment="1">
      <alignment horizontal="center" vertical="center" shrinkToFit="1"/>
    </xf>
    <xf numFmtId="0" fontId="0" fillId="0" borderId="0" xfId="0" applyAlignment="1" quotePrefix="1">
      <alignment horizontal="left" vertical="center" indent="1"/>
    </xf>
    <xf numFmtId="0" fontId="2" fillId="0" borderId="16" xfId="0" applyFont="1" applyBorder="1" applyAlignment="1">
      <alignment horizontal="center" vertical="center" shrinkToFit="1"/>
    </xf>
    <xf numFmtId="41" fontId="2" fillId="0" borderId="15" xfId="0" applyNumberFormat="1" applyFont="1" applyBorder="1" applyAlignment="1">
      <alignment horizontal="center" vertical="center" shrinkToFit="1"/>
    </xf>
    <xf numFmtId="41" fontId="2" fillId="0" borderId="16" xfId="0" applyNumberFormat="1" applyFont="1" applyBorder="1" applyAlignment="1">
      <alignment horizontal="center" vertical="center" shrinkToFit="1"/>
    </xf>
    <xf numFmtId="41" fontId="2" fillId="0" borderId="0" xfId="0" applyNumberFormat="1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1" fontId="2" fillId="0" borderId="19" xfId="48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41" fontId="2" fillId="0" borderId="10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1" fontId="2" fillId="0" borderId="22" xfId="48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41" fontId="8" fillId="0" borderId="13" xfId="48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41" fontId="8" fillId="0" borderId="10" xfId="0" applyNumberFormat="1" applyFont="1" applyBorder="1" applyAlignment="1">
      <alignment horizontal="center" vertical="center" shrinkToFit="1"/>
    </xf>
    <xf numFmtId="41" fontId="8" fillId="0" borderId="12" xfId="48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41" fontId="8" fillId="0" borderId="15" xfId="48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1" fontId="8" fillId="0" borderId="22" xfId="48" applyFont="1" applyBorder="1" applyAlignment="1">
      <alignment horizontal="center" vertical="center" shrinkToFit="1"/>
    </xf>
    <xf numFmtId="41" fontId="8" fillId="0" borderId="15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1" fontId="8" fillId="0" borderId="2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41" fontId="8" fillId="0" borderId="16" xfId="48" applyFont="1" applyBorder="1" applyAlignment="1">
      <alignment horizontal="center" vertical="center" shrinkToFit="1"/>
    </xf>
    <xf numFmtId="41" fontId="8" fillId="0" borderId="19" xfId="48" applyFont="1" applyBorder="1" applyAlignment="1">
      <alignment horizontal="center" vertical="center" shrinkToFit="1"/>
    </xf>
    <xf numFmtId="41" fontId="8" fillId="0" borderId="16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41" fontId="8" fillId="0" borderId="24" xfId="48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41" fontId="8" fillId="0" borderId="25" xfId="0" applyNumberFormat="1" applyFont="1" applyBorder="1" applyAlignment="1">
      <alignment horizontal="center" vertical="center" shrinkToFit="1"/>
    </xf>
    <xf numFmtId="41" fontId="8" fillId="0" borderId="26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41" fontId="2" fillId="0" borderId="28" xfId="48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 shrinkToFit="1"/>
    </xf>
    <xf numFmtId="41" fontId="2" fillId="0" borderId="0" xfId="48" applyFont="1" applyBorder="1" applyAlignment="1">
      <alignment horizontal="center" vertical="center" shrinkToFit="1"/>
    </xf>
    <xf numFmtId="41" fontId="2" fillId="0" borderId="0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 shrinkToFit="1"/>
    </xf>
    <xf numFmtId="41" fontId="2" fillId="0" borderId="31" xfId="48" applyFont="1" applyBorder="1" applyAlignment="1">
      <alignment vertical="center" shrinkToFit="1"/>
    </xf>
    <xf numFmtId="41" fontId="2" fillId="0" borderId="32" xfId="0" applyNumberFormat="1" applyFont="1" applyBorder="1" applyAlignment="1">
      <alignment horizontal="center" vertical="center" shrinkToFit="1"/>
    </xf>
    <xf numFmtId="41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41" fontId="2" fillId="0" borderId="33" xfId="48" applyFont="1" applyBorder="1" applyAlignment="1">
      <alignment horizontal="center" vertical="center" shrinkToFit="1"/>
    </xf>
    <xf numFmtId="0" fontId="2" fillId="0" borderId="33" xfId="0" applyNumberFormat="1" applyFont="1" applyBorder="1" applyAlignment="1">
      <alignment horizontal="center" vertical="center" shrinkToFit="1"/>
    </xf>
    <xf numFmtId="41" fontId="2" fillId="0" borderId="14" xfId="48" applyFont="1" applyBorder="1" applyAlignment="1">
      <alignment horizontal="center" vertical="center" shrinkToFit="1"/>
    </xf>
    <xf numFmtId="41" fontId="2" fillId="0" borderId="34" xfId="48" applyFont="1" applyBorder="1" applyAlignment="1">
      <alignment vertical="center" shrinkToFit="1"/>
    </xf>
    <xf numFmtId="41" fontId="2" fillId="0" borderId="1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41" fontId="2" fillId="0" borderId="0" xfId="48" applyFont="1" applyBorder="1" applyAlignment="1">
      <alignment vertical="center" shrinkToFit="1"/>
    </xf>
    <xf numFmtId="0" fontId="1" fillId="0" borderId="3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41" fontId="8" fillId="0" borderId="32" xfId="48" applyFont="1" applyBorder="1" applyAlignment="1">
      <alignment horizontal="center" vertical="center" shrinkToFit="1"/>
    </xf>
    <xf numFmtId="41" fontId="8" fillId="0" borderId="35" xfId="48" applyFont="1" applyBorder="1" applyAlignment="1">
      <alignment horizontal="center" vertical="center" shrinkToFit="1"/>
    </xf>
    <xf numFmtId="19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1" fontId="8" fillId="0" borderId="36" xfId="48" applyFont="1" applyBorder="1" applyAlignment="1">
      <alignment horizontal="center" vertical="center" shrinkToFit="1"/>
    </xf>
    <xf numFmtId="41" fontId="2" fillId="0" borderId="32" xfId="48" applyFont="1" applyBorder="1" applyAlignment="1">
      <alignment horizontal="center" vertical="center" shrinkToFit="1"/>
    </xf>
    <xf numFmtId="41" fontId="2" fillId="0" borderId="35" xfId="48" applyFont="1" applyBorder="1" applyAlignment="1">
      <alignment horizontal="center" vertical="center" shrinkToFit="1"/>
    </xf>
    <xf numFmtId="41" fontId="2" fillId="0" borderId="11" xfId="48" applyFont="1" applyBorder="1" applyAlignment="1">
      <alignment horizontal="center" vertical="center" shrinkToFit="1"/>
    </xf>
    <xf numFmtId="41" fontId="2" fillId="0" borderId="15" xfId="48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1" fontId="2" fillId="0" borderId="36" xfId="48" applyFont="1" applyBorder="1" applyAlignment="1">
      <alignment horizontal="center" vertical="center" shrinkToFit="1"/>
    </xf>
    <xf numFmtId="0" fontId="0" fillId="0" borderId="0" xfId="0" applyAlignment="1" quotePrefix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41" fontId="2" fillId="0" borderId="0" xfId="48" applyFont="1" applyBorder="1" applyAlignment="1">
      <alignment horizontal="center" vertical="center" shrinkToFit="1"/>
    </xf>
    <xf numFmtId="41" fontId="2" fillId="0" borderId="16" xfId="48" applyFont="1" applyBorder="1" applyAlignment="1">
      <alignment horizontal="center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zoomScalePageLayoutView="0" workbookViewId="0" topLeftCell="A1">
      <selection activeCell="B20" sqref="B20:J20"/>
    </sheetView>
  </sheetViews>
  <sheetFormatPr defaultColWidth="8.77734375" defaultRowHeight="19.5" customHeight="1"/>
  <cols>
    <col min="1" max="1" width="4.77734375" style="1" customWidth="1"/>
    <col min="2" max="2" width="7.4453125" style="1" customWidth="1"/>
    <col min="3" max="3" width="2.99609375" style="1" customWidth="1"/>
    <col min="4" max="4" width="3.99609375" style="23" customWidth="1"/>
    <col min="5" max="5" width="12.5546875" style="1" customWidth="1"/>
    <col min="6" max="6" width="3.88671875" style="24" customWidth="1"/>
    <col min="7" max="7" width="1.66796875" style="1" customWidth="1"/>
    <col min="8" max="8" width="1.77734375" style="23" customWidth="1"/>
    <col min="9" max="9" width="2.3359375" style="1" customWidth="1"/>
    <col min="10" max="10" width="1.33203125" style="24" customWidth="1"/>
    <col min="11" max="11" width="17.99609375" style="12" customWidth="1"/>
    <col min="12" max="12" width="10.5546875" style="24" customWidth="1"/>
    <col min="13" max="13" width="12.21484375" style="1" customWidth="1"/>
    <col min="14" max="14" width="8.77734375" style="1" customWidth="1"/>
    <col min="15" max="16384" width="8.77734375" style="1" customWidth="1"/>
  </cols>
  <sheetData>
    <row r="2" spans="1:13" s="2" customFormat="1" ht="34.5" customHeight="1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4:12" s="2" customFormat="1" ht="24.75" customHeight="1">
      <c r="D3" s="3"/>
      <c r="F3" s="4"/>
      <c r="H3" s="3"/>
      <c r="J3" s="4"/>
      <c r="K3" s="5"/>
      <c r="L3" s="4"/>
    </row>
    <row r="4" s="6" customFormat="1" ht="24.75" customHeight="1">
      <c r="A4" s="6" t="s">
        <v>15</v>
      </c>
    </row>
    <row r="5" s="6" customFormat="1" ht="24.75" customHeight="1">
      <c r="A5" s="6" t="s">
        <v>11</v>
      </c>
    </row>
    <row r="6" s="6" customFormat="1" ht="24.75" customHeight="1">
      <c r="A6" s="6" t="s">
        <v>12</v>
      </c>
    </row>
    <row r="7" spans="1:12" s="6" customFormat="1" ht="24.75" customHeight="1">
      <c r="A7" s="6" t="s">
        <v>0</v>
      </c>
      <c r="D7" s="7"/>
      <c r="F7" s="8"/>
      <c r="H7" s="7"/>
      <c r="J7" s="8"/>
      <c r="L7" s="8"/>
    </row>
    <row r="8" spans="1:13" s="12" customFormat="1" ht="38.25" customHeight="1">
      <c r="A8" s="48" t="s">
        <v>1</v>
      </c>
      <c r="B8" s="104" t="s">
        <v>2</v>
      </c>
      <c r="C8" s="104"/>
      <c r="D8" s="104"/>
      <c r="E8" s="49" t="s">
        <v>3</v>
      </c>
      <c r="F8" s="104" t="s">
        <v>4</v>
      </c>
      <c r="G8" s="104"/>
      <c r="H8" s="104"/>
      <c r="I8" s="104"/>
      <c r="J8" s="104"/>
      <c r="K8" s="104" t="s">
        <v>5</v>
      </c>
      <c r="L8" s="104"/>
      <c r="M8" s="50" t="s">
        <v>6</v>
      </c>
    </row>
    <row r="9" spans="1:13" s="12" customFormat="1" ht="33" customHeight="1">
      <c r="A9" s="51">
        <v>177</v>
      </c>
      <c r="B9" s="52">
        <v>17560</v>
      </c>
      <c r="C9" s="53" t="s">
        <v>9</v>
      </c>
      <c r="D9" s="54">
        <v>177</v>
      </c>
      <c r="E9" s="55">
        <f>B9*D9</f>
        <v>3108120</v>
      </c>
      <c r="F9" s="56"/>
      <c r="G9" s="57"/>
      <c r="H9" s="58"/>
      <c r="I9" s="57"/>
      <c r="J9" s="59"/>
      <c r="K9" s="60" t="s">
        <v>35</v>
      </c>
      <c r="L9" s="61">
        <v>2697480</v>
      </c>
      <c r="M9" s="62">
        <f>E14-F14-K14</f>
        <v>56640</v>
      </c>
    </row>
    <row r="10" spans="1:14" s="12" customFormat="1" ht="33" customHeight="1">
      <c r="A10" s="63"/>
      <c r="B10" s="52">
        <v>182520</v>
      </c>
      <c r="C10" s="53" t="s">
        <v>9</v>
      </c>
      <c r="D10" s="54">
        <v>1</v>
      </c>
      <c r="E10" s="64">
        <f>B10*D10</f>
        <v>182520</v>
      </c>
      <c r="F10" s="52"/>
      <c r="G10" s="53"/>
      <c r="H10" s="65"/>
      <c r="I10" s="53"/>
      <c r="J10" s="66"/>
      <c r="K10" s="69" t="s">
        <v>36</v>
      </c>
      <c r="L10" s="67">
        <v>182520</v>
      </c>
      <c r="M10" s="68"/>
      <c r="N10" s="35"/>
    </row>
    <row r="11" spans="1:13" s="12" customFormat="1" ht="31.5" customHeight="1">
      <c r="A11" s="63"/>
      <c r="B11" s="52"/>
      <c r="C11" s="53"/>
      <c r="D11" s="54"/>
      <c r="E11" s="64">
        <f>B11*D11</f>
        <v>0</v>
      </c>
      <c r="F11" s="52"/>
      <c r="G11" s="53"/>
      <c r="H11" s="65"/>
      <c r="I11" s="53"/>
      <c r="J11" s="66"/>
      <c r="K11" s="69" t="s">
        <v>13</v>
      </c>
      <c r="L11" s="67">
        <v>354000</v>
      </c>
      <c r="M11" s="68"/>
    </row>
    <row r="12" spans="1:13" s="12" customFormat="1" ht="24.75" customHeight="1">
      <c r="A12" s="63"/>
      <c r="B12" s="52"/>
      <c r="C12" s="53"/>
      <c r="D12" s="54"/>
      <c r="E12" s="64"/>
      <c r="F12" s="52"/>
      <c r="G12" s="53"/>
      <c r="H12" s="65"/>
      <c r="I12" s="53"/>
      <c r="J12" s="66"/>
      <c r="K12" s="70"/>
      <c r="L12" s="71"/>
      <c r="M12" s="72"/>
    </row>
    <row r="13" spans="1:13" s="12" customFormat="1" ht="24.75" customHeight="1">
      <c r="A13" s="63"/>
      <c r="B13" s="52"/>
      <c r="C13" s="53"/>
      <c r="D13" s="54"/>
      <c r="E13" s="73">
        <f>B13*D13</f>
        <v>0</v>
      </c>
      <c r="F13" s="52"/>
      <c r="G13" s="53"/>
      <c r="H13" s="65"/>
      <c r="I13" s="53"/>
      <c r="J13" s="66"/>
      <c r="K13" s="69"/>
      <c r="L13" s="67"/>
      <c r="M13" s="72"/>
    </row>
    <row r="14" spans="1:13" s="12" customFormat="1" ht="24.75" customHeight="1">
      <c r="A14" s="104" t="s">
        <v>7</v>
      </c>
      <c r="B14" s="104"/>
      <c r="C14" s="104"/>
      <c r="D14" s="104"/>
      <c r="E14" s="74">
        <f>SUM(E9:E13)</f>
        <v>3290640</v>
      </c>
      <c r="F14" s="100">
        <f>SUM(J9:J13)</f>
        <v>0</v>
      </c>
      <c r="G14" s="105"/>
      <c r="H14" s="105"/>
      <c r="I14" s="105"/>
      <c r="J14" s="105"/>
      <c r="K14" s="100">
        <f>SUM(L11+L10+L9+L12)</f>
        <v>3234000</v>
      </c>
      <c r="L14" s="101"/>
      <c r="M14" s="75"/>
    </row>
    <row r="15" spans="4:12" s="19" customFormat="1" ht="25.5" customHeight="1">
      <c r="D15" s="20"/>
      <c r="F15" s="21"/>
      <c r="H15" s="20"/>
      <c r="J15" s="21"/>
      <c r="K15" s="22"/>
      <c r="L15" s="21"/>
    </row>
    <row r="16" spans="2:12" s="19" customFormat="1" ht="16.5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1"/>
    </row>
    <row r="17" spans="4:12" s="19" customFormat="1" ht="9.75" customHeight="1">
      <c r="D17" s="20"/>
      <c r="F17" s="21"/>
      <c r="H17" s="20"/>
      <c r="J17" s="21"/>
      <c r="K17" s="22"/>
      <c r="L17" s="21"/>
    </row>
    <row r="18" spans="2:12" s="19" customFormat="1" ht="32.25" customHeight="1">
      <c r="B18" s="19" t="s">
        <v>37</v>
      </c>
      <c r="D18" s="20"/>
      <c r="F18" s="21"/>
      <c r="H18" s="20"/>
      <c r="J18" s="21"/>
      <c r="K18" s="22"/>
      <c r="L18" s="21"/>
    </row>
    <row r="19" spans="2:12" s="19" customFormat="1" ht="34.5" customHeight="1">
      <c r="B19" s="31" t="s">
        <v>38</v>
      </c>
      <c r="D19" s="20"/>
      <c r="F19" s="21"/>
      <c r="H19" s="20"/>
      <c r="J19" s="21"/>
      <c r="K19" s="28"/>
      <c r="L19" s="21"/>
    </row>
    <row r="20" spans="1:12" s="19" customFormat="1" ht="27" customHeight="1">
      <c r="A20" s="25"/>
      <c r="B20" s="102"/>
      <c r="C20" s="102"/>
      <c r="D20" s="102"/>
      <c r="E20" s="102"/>
      <c r="F20" s="102"/>
      <c r="G20" s="102"/>
      <c r="H20" s="102"/>
      <c r="I20" s="102"/>
      <c r="J20" s="102"/>
      <c r="K20" s="22"/>
      <c r="L20" s="21"/>
    </row>
    <row r="21" ht="15" customHeight="1"/>
    <row r="22" ht="16.5" customHeight="1"/>
  </sheetData>
  <sheetProtection/>
  <mergeCells count="8">
    <mergeCell ref="K14:L14"/>
    <mergeCell ref="B20:J20"/>
    <mergeCell ref="A2:M2"/>
    <mergeCell ref="B8:D8"/>
    <mergeCell ref="F8:J8"/>
    <mergeCell ref="K8:L8"/>
    <mergeCell ref="A14:D14"/>
    <mergeCell ref="F14:J14"/>
  </mergeCells>
  <printOptions horizontalCentered="1"/>
  <pageMargins left="0.24" right="0.17" top="1.0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zoomScalePageLayoutView="0" workbookViewId="0" topLeftCell="A4">
      <selection activeCell="F23" sqref="F23"/>
    </sheetView>
  </sheetViews>
  <sheetFormatPr defaultColWidth="8.77734375" defaultRowHeight="19.5" customHeight="1"/>
  <cols>
    <col min="1" max="1" width="4.77734375" style="1" customWidth="1"/>
    <col min="2" max="2" width="7.10546875" style="1" customWidth="1"/>
    <col min="3" max="3" width="2.99609375" style="1" customWidth="1"/>
    <col min="4" max="4" width="3.99609375" style="23" customWidth="1"/>
    <col min="5" max="5" width="12.5546875" style="1" customWidth="1"/>
    <col min="6" max="6" width="3.88671875" style="24" customWidth="1"/>
    <col min="7" max="7" width="1.66796875" style="1" customWidth="1"/>
    <col min="8" max="8" width="0.78125" style="23" customWidth="1"/>
    <col min="9" max="9" width="2.3359375" style="1" customWidth="1"/>
    <col min="10" max="10" width="0.9921875" style="24" customWidth="1"/>
    <col min="11" max="11" width="21.10546875" style="12" customWidth="1"/>
    <col min="12" max="12" width="10.5546875" style="24" customWidth="1"/>
    <col min="13" max="13" width="12.21484375" style="1" customWidth="1"/>
    <col min="14" max="14" width="8.77734375" style="1" customWidth="1"/>
    <col min="15" max="16384" width="8.77734375" style="1" customWidth="1"/>
  </cols>
  <sheetData>
    <row r="1" ht="3.75" customHeight="1"/>
    <row r="2" spans="1:13" s="2" customFormat="1" ht="34.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4:12" s="2" customFormat="1" ht="24.75" customHeight="1">
      <c r="D3" s="3"/>
      <c r="F3" s="4"/>
      <c r="H3" s="3"/>
      <c r="J3" s="4"/>
      <c r="K3" s="5"/>
      <c r="L3" s="4"/>
    </row>
    <row r="4" s="6" customFormat="1" ht="24.75" customHeight="1">
      <c r="A4" s="6" t="s">
        <v>16</v>
      </c>
    </row>
    <row r="5" s="6" customFormat="1" ht="24.75" customHeight="1">
      <c r="A5" s="6" t="s">
        <v>11</v>
      </c>
    </row>
    <row r="6" s="6" customFormat="1" ht="24.75" customHeight="1">
      <c r="A6" s="6" t="s">
        <v>17</v>
      </c>
    </row>
    <row r="7" spans="1:12" s="6" customFormat="1" ht="24.75" customHeight="1">
      <c r="A7" s="6" t="s">
        <v>0</v>
      </c>
      <c r="D7" s="7"/>
      <c r="F7" s="8"/>
      <c r="H7" s="7"/>
      <c r="J7" s="8"/>
      <c r="L7" s="8"/>
    </row>
    <row r="8" spans="1:13" s="12" customFormat="1" ht="30" customHeight="1">
      <c r="A8" s="9" t="s">
        <v>1</v>
      </c>
      <c r="B8" s="113" t="s">
        <v>2</v>
      </c>
      <c r="C8" s="113"/>
      <c r="D8" s="113"/>
      <c r="E8" s="36" t="s">
        <v>3</v>
      </c>
      <c r="F8" s="110" t="s">
        <v>4</v>
      </c>
      <c r="G8" s="110"/>
      <c r="H8" s="110"/>
      <c r="I8" s="110"/>
      <c r="J8" s="110"/>
      <c r="K8" s="110" t="s">
        <v>5</v>
      </c>
      <c r="L8" s="110"/>
      <c r="M8" s="10" t="s">
        <v>6</v>
      </c>
    </row>
    <row r="9" spans="1:13" s="12" customFormat="1" ht="24.75" customHeight="1">
      <c r="A9" s="10">
        <v>65</v>
      </c>
      <c r="B9" s="14">
        <v>39150</v>
      </c>
      <c r="C9" s="11" t="s">
        <v>9</v>
      </c>
      <c r="D9" s="41">
        <v>65</v>
      </c>
      <c r="E9" s="44">
        <f>B9*D9</f>
        <v>2544750</v>
      </c>
      <c r="F9" s="108"/>
      <c r="G9" s="108"/>
      <c r="H9" s="108"/>
      <c r="I9" s="108"/>
      <c r="J9" s="109"/>
      <c r="K9" s="76" t="s">
        <v>22</v>
      </c>
      <c r="L9" s="77">
        <v>955500</v>
      </c>
      <c r="M9" s="33">
        <f>E12-F12-K12</f>
        <v>29250</v>
      </c>
    </row>
    <row r="10" spans="1:13" s="12" customFormat="1" ht="24.75" customHeight="1">
      <c r="A10" s="94"/>
      <c r="B10" s="15">
        <v>44500</v>
      </c>
      <c r="C10" s="16" t="s">
        <v>9</v>
      </c>
      <c r="D10" s="42">
        <v>1</v>
      </c>
      <c r="E10" s="45">
        <f>B10*D10</f>
        <v>44500</v>
      </c>
      <c r="F10" s="114"/>
      <c r="G10" s="114"/>
      <c r="H10" s="114"/>
      <c r="I10" s="114"/>
      <c r="J10" s="115"/>
      <c r="K10" s="16" t="s">
        <v>23</v>
      </c>
      <c r="L10" s="39">
        <v>44500</v>
      </c>
      <c r="M10" s="34"/>
    </row>
    <row r="11" spans="1:13" s="12" customFormat="1" ht="24.75" customHeight="1">
      <c r="A11" s="93"/>
      <c r="B11" s="86"/>
      <c r="C11" s="87"/>
      <c r="D11" s="99"/>
      <c r="E11" s="93"/>
      <c r="F11" s="88"/>
      <c r="G11" s="87"/>
      <c r="H11" s="89"/>
      <c r="I11" s="87"/>
      <c r="J11" s="90"/>
      <c r="K11" s="78" t="s">
        <v>24</v>
      </c>
      <c r="L11" s="91">
        <v>1560000</v>
      </c>
      <c r="M11" s="92"/>
    </row>
    <row r="12" spans="1:13" s="12" customFormat="1" ht="24.75" customHeight="1">
      <c r="A12" s="110" t="s">
        <v>7</v>
      </c>
      <c r="B12" s="110"/>
      <c r="C12" s="110"/>
      <c r="D12" s="110"/>
      <c r="E12" s="83">
        <f>E9+E10</f>
        <v>2589250</v>
      </c>
      <c r="F12" s="106"/>
      <c r="G12" s="111"/>
      <c r="H12" s="111"/>
      <c r="I12" s="111"/>
      <c r="J12" s="111"/>
      <c r="K12" s="106">
        <f>L11+L10+L9</f>
        <v>2560000</v>
      </c>
      <c r="L12" s="107"/>
      <c r="M12" s="97"/>
    </row>
    <row r="13" spans="6:13" s="16" customFormat="1" ht="12" customHeight="1">
      <c r="F13" s="79"/>
      <c r="H13" s="17"/>
      <c r="J13" s="79"/>
      <c r="K13" s="95"/>
      <c r="L13" s="96"/>
      <c r="M13" s="80"/>
    </row>
    <row r="14" spans="1:13" s="12" customFormat="1" ht="30" customHeight="1">
      <c r="A14" s="98" t="s">
        <v>1</v>
      </c>
      <c r="B14" s="110" t="s">
        <v>2</v>
      </c>
      <c r="C14" s="110"/>
      <c r="D14" s="110"/>
      <c r="E14" s="36" t="s">
        <v>3</v>
      </c>
      <c r="F14" s="110" t="s">
        <v>4</v>
      </c>
      <c r="G14" s="110"/>
      <c r="H14" s="110"/>
      <c r="I14" s="110"/>
      <c r="J14" s="110"/>
      <c r="K14" s="110" t="s">
        <v>5</v>
      </c>
      <c r="L14" s="110"/>
      <c r="M14" s="36" t="s">
        <v>6</v>
      </c>
    </row>
    <row r="15" spans="1:14" s="12" customFormat="1" ht="27.75" customHeight="1">
      <c r="A15" s="40">
        <v>131</v>
      </c>
      <c r="B15" s="15">
        <v>32020</v>
      </c>
      <c r="C15" s="16" t="s">
        <v>9</v>
      </c>
      <c r="D15" s="17">
        <v>131</v>
      </c>
      <c r="E15" s="45">
        <f>B15*D15</f>
        <v>4194620</v>
      </c>
      <c r="F15" s="79"/>
      <c r="G15" s="108">
        <v>18000</v>
      </c>
      <c r="H15" s="108"/>
      <c r="I15" s="108"/>
      <c r="J15" s="109"/>
      <c r="K15" s="38" t="s">
        <v>25</v>
      </c>
      <c r="L15" s="39">
        <v>1809110</v>
      </c>
      <c r="M15" s="34">
        <f>E19-F19-K19</f>
        <v>27510</v>
      </c>
      <c r="N15" s="35"/>
    </row>
    <row r="16" spans="1:14" s="12" customFormat="1" ht="22.5" customHeight="1">
      <c r="A16" s="40"/>
      <c r="B16" s="15">
        <v>110890</v>
      </c>
      <c r="C16" s="16" t="s">
        <v>9</v>
      </c>
      <c r="D16" s="17">
        <v>1</v>
      </c>
      <c r="E16" s="45">
        <f>B16*D16</f>
        <v>110890</v>
      </c>
      <c r="F16" s="79"/>
      <c r="G16" s="16"/>
      <c r="H16" s="17"/>
      <c r="I16" s="16"/>
      <c r="J16" s="30"/>
      <c r="K16" s="12" t="s">
        <v>26</v>
      </c>
      <c r="L16" s="39">
        <v>110890</v>
      </c>
      <c r="M16" s="34"/>
      <c r="N16" s="35"/>
    </row>
    <row r="17" spans="1:13" s="12" customFormat="1" ht="31.5" customHeight="1">
      <c r="A17" s="40"/>
      <c r="B17" s="15"/>
      <c r="C17" s="16"/>
      <c r="D17" s="17"/>
      <c r="E17" s="45">
        <f>B17*D17</f>
        <v>0</v>
      </c>
      <c r="F17" s="79"/>
      <c r="G17" s="16"/>
      <c r="H17" s="17"/>
      <c r="I17" s="16"/>
      <c r="J17" s="30"/>
      <c r="K17" s="43" t="s">
        <v>18</v>
      </c>
      <c r="L17" s="39">
        <v>1690000</v>
      </c>
      <c r="M17" s="34"/>
    </row>
    <row r="18" spans="1:13" s="12" customFormat="1" ht="24.75" customHeight="1">
      <c r="A18" s="40"/>
      <c r="B18" s="15"/>
      <c r="C18" s="16"/>
      <c r="D18" s="17"/>
      <c r="E18" s="45"/>
      <c r="F18" s="79"/>
      <c r="G18" s="16"/>
      <c r="H18" s="17"/>
      <c r="I18" s="16"/>
      <c r="J18" s="30"/>
      <c r="K18" s="81" t="s">
        <v>27</v>
      </c>
      <c r="L18" s="82">
        <v>650000</v>
      </c>
      <c r="M18" s="32"/>
    </row>
    <row r="19" spans="1:13" s="12" customFormat="1" ht="24.75" customHeight="1">
      <c r="A19" s="110" t="s">
        <v>7</v>
      </c>
      <c r="B19" s="110"/>
      <c r="C19" s="110"/>
      <c r="D19" s="110"/>
      <c r="E19" s="83">
        <f>E15+E16</f>
        <v>4305510</v>
      </c>
      <c r="F19" s="106">
        <f>G15</f>
        <v>18000</v>
      </c>
      <c r="G19" s="111"/>
      <c r="H19" s="111"/>
      <c r="I19" s="111"/>
      <c r="J19" s="111"/>
      <c r="K19" s="106">
        <f>L15+L16+L17+L18</f>
        <v>4260000</v>
      </c>
      <c r="L19" s="107"/>
      <c r="M19" s="18"/>
    </row>
    <row r="20" spans="4:12" s="19" customFormat="1" ht="11.25" customHeight="1">
      <c r="D20" s="20"/>
      <c r="F20" s="21"/>
      <c r="H20" s="20"/>
      <c r="J20" s="21"/>
      <c r="K20" s="22"/>
      <c r="L20" s="21"/>
    </row>
    <row r="21" spans="2:12" s="19" customFormat="1" ht="16.5" customHeight="1" hidden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1"/>
    </row>
    <row r="22" spans="4:12" s="19" customFormat="1" ht="9.75" customHeight="1">
      <c r="D22" s="20"/>
      <c r="F22" s="21"/>
      <c r="H22" s="20"/>
      <c r="J22" s="21"/>
      <c r="K22" s="22"/>
      <c r="L22" s="21"/>
    </row>
    <row r="23" spans="2:12" s="19" customFormat="1" ht="32.25" customHeight="1">
      <c r="B23" s="19" t="s">
        <v>19</v>
      </c>
      <c r="D23" s="20"/>
      <c r="F23" s="21"/>
      <c r="H23" s="20"/>
      <c r="J23" s="21"/>
      <c r="K23" s="22"/>
      <c r="L23" s="21"/>
    </row>
    <row r="24" spans="2:12" s="19" customFormat="1" ht="34.5" customHeight="1">
      <c r="B24" s="112" t="s">
        <v>20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s="19" customFormat="1" ht="33.75" customHeight="1">
      <c r="A25" s="25"/>
      <c r="B25" s="112" t="s">
        <v>21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ht="15" customHeight="1"/>
    <row r="27" ht="16.5" customHeight="1"/>
  </sheetData>
  <sheetProtection/>
  <mergeCells count="18">
    <mergeCell ref="A2:M2"/>
    <mergeCell ref="B8:D8"/>
    <mergeCell ref="F8:J8"/>
    <mergeCell ref="K8:L8"/>
    <mergeCell ref="F9:J9"/>
    <mergeCell ref="F10:J10"/>
    <mergeCell ref="B25:L25"/>
    <mergeCell ref="B14:D14"/>
    <mergeCell ref="F14:J14"/>
    <mergeCell ref="K14:L14"/>
    <mergeCell ref="A19:D19"/>
    <mergeCell ref="F19:J19"/>
    <mergeCell ref="K19:L19"/>
    <mergeCell ref="G15:J15"/>
    <mergeCell ref="A12:D12"/>
    <mergeCell ref="F12:J12"/>
    <mergeCell ref="K12:L12"/>
    <mergeCell ref="B24:L24"/>
  </mergeCells>
  <printOptions horizontalCentered="1"/>
  <pageMargins left="0.24" right="0.17" top="1.0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1">
      <selection activeCell="F13" sqref="F13:J13"/>
    </sheetView>
  </sheetViews>
  <sheetFormatPr defaultColWidth="8.77734375" defaultRowHeight="19.5" customHeight="1"/>
  <cols>
    <col min="1" max="1" width="4.77734375" style="1" customWidth="1"/>
    <col min="2" max="2" width="7.4453125" style="1" customWidth="1"/>
    <col min="3" max="3" width="2.99609375" style="1" customWidth="1"/>
    <col min="4" max="4" width="3.99609375" style="23" customWidth="1"/>
    <col min="5" max="5" width="12.5546875" style="1" customWidth="1"/>
    <col min="6" max="6" width="0.3359375" style="24" customWidth="1"/>
    <col min="7" max="7" width="1.66796875" style="1" customWidth="1"/>
    <col min="8" max="8" width="1.77734375" style="23" customWidth="1"/>
    <col min="9" max="9" width="1.33203125" style="1" customWidth="1"/>
    <col min="10" max="10" width="2.5546875" style="24" customWidth="1"/>
    <col min="11" max="11" width="17.99609375" style="12" customWidth="1"/>
    <col min="12" max="12" width="10.5546875" style="24" customWidth="1"/>
    <col min="13" max="13" width="12.21484375" style="1" customWidth="1"/>
    <col min="14" max="14" width="8.77734375" style="1" customWidth="1"/>
    <col min="15" max="16384" width="8.77734375" style="1" customWidth="1"/>
  </cols>
  <sheetData>
    <row r="2" spans="1:13" s="2" customFormat="1" ht="34.5" customHeight="1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4:12" s="2" customFormat="1" ht="24.75" customHeight="1">
      <c r="D3" s="3"/>
      <c r="F3" s="4"/>
      <c r="H3" s="3"/>
      <c r="J3" s="4"/>
      <c r="K3" s="5"/>
      <c r="L3" s="4"/>
    </row>
    <row r="4" s="6" customFormat="1" ht="24.75" customHeight="1">
      <c r="A4" s="6" t="s">
        <v>28</v>
      </c>
    </row>
    <row r="5" s="6" customFormat="1" ht="24.75" customHeight="1">
      <c r="A5" s="6" t="s">
        <v>11</v>
      </c>
    </row>
    <row r="6" s="6" customFormat="1" ht="24.75" customHeight="1">
      <c r="A6" s="6" t="s">
        <v>29</v>
      </c>
    </row>
    <row r="7" spans="1:12" s="6" customFormat="1" ht="24.75" customHeight="1">
      <c r="A7" s="6" t="s">
        <v>0</v>
      </c>
      <c r="D7" s="7"/>
      <c r="F7" s="8"/>
      <c r="H7" s="7"/>
      <c r="J7" s="8"/>
      <c r="L7" s="8"/>
    </row>
    <row r="8" spans="1:13" s="12" customFormat="1" ht="38.25" customHeight="1">
      <c r="A8" s="9" t="s">
        <v>1</v>
      </c>
      <c r="B8" s="113" t="s">
        <v>2</v>
      </c>
      <c r="C8" s="113"/>
      <c r="D8" s="113"/>
      <c r="E8" s="36" t="s">
        <v>3</v>
      </c>
      <c r="F8" s="110" t="s">
        <v>4</v>
      </c>
      <c r="G8" s="110"/>
      <c r="H8" s="110"/>
      <c r="I8" s="110"/>
      <c r="J8" s="110"/>
      <c r="K8" s="110" t="s">
        <v>5</v>
      </c>
      <c r="L8" s="110"/>
      <c r="M8" s="10" t="s">
        <v>6</v>
      </c>
    </row>
    <row r="9" spans="1:13" s="12" customFormat="1" ht="24.75" customHeight="1">
      <c r="A9" s="37">
        <v>261</v>
      </c>
      <c r="B9" s="14">
        <v>21930</v>
      </c>
      <c r="C9" s="11" t="s">
        <v>9</v>
      </c>
      <c r="D9" s="41">
        <v>261</v>
      </c>
      <c r="E9" s="44">
        <f>B9*D9</f>
        <v>5723730</v>
      </c>
      <c r="F9" s="14"/>
      <c r="G9" s="11"/>
      <c r="H9" s="13"/>
      <c r="I9" s="11"/>
      <c r="J9" s="29"/>
      <c r="K9" s="46" t="s">
        <v>30</v>
      </c>
      <c r="L9" s="47">
        <v>3593970</v>
      </c>
      <c r="M9" s="33">
        <f>E13-F13-K13</f>
        <v>41760</v>
      </c>
    </row>
    <row r="10" spans="1:14" s="12" customFormat="1" ht="22.5" customHeight="1">
      <c r="A10" s="40"/>
      <c r="B10" s="15">
        <v>166030</v>
      </c>
      <c r="C10" s="16" t="s">
        <v>9</v>
      </c>
      <c r="D10" s="42">
        <v>1</v>
      </c>
      <c r="E10" s="45">
        <f>B10*D10</f>
        <v>166030</v>
      </c>
      <c r="F10" s="15"/>
      <c r="G10" s="16"/>
      <c r="H10" s="17"/>
      <c r="I10" s="16"/>
      <c r="J10" s="30"/>
      <c r="K10" s="38" t="s">
        <v>8</v>
      </c>
      <c r="L10" s="39">
        <v>166030</v>
      </c>
      <c r="M10" s="34"/>
      <c r="N10" s="35"/>
    </row>
    <row r="11" spans="1:13" s="12" customFormat="1" ht="31.5" customHeight="1">
      <c r="A11" s="40"/>
      <c r="B11" s="15"/>
      <c r="C11" s="16" t="s">
        <v>9</v>
      </c>
      <c r="D11" s="42"/>
      <c r="E11" s="45">
        <f>B11*D11</f>
        <v>0</v>
      </c>
      <c r="F11" s="15"/>
      <c r="G11" s="16"/>
      <c r="H11" s="17"/>
      <c r="I11" s="16"/>
      <c r="J11" s="30"/>
      <c r="K11" s="43" t="s">
        <v>31</v>
      </c>
      <c r="L11" s="39">
        <v>2088000</v>
      </c>
      <c r="M11" s="34"/>
    </row>
    <row r="12" spans="1:13" s="12" customFormat="1" ht="21.75" customHeight="1">
      <c r="A12" s="40"/>
      <c r="B12" s="15"/>
      <c r="C12" s="16"/>
      <c r="D12" s="42"/>
      <c r="E12" s="84"/>
      <c r="F12" s="15"/>
      <c r="G12" s="16"/>
      <c r="H12" s="17"/>
      <c r="I12" s="16"/>
      <c r="J12" s="79"/>
      <c r="K12" s="85"/>
      <c r="L12" s="30"/>
      <c r="M12" s="34"/>
    </row>
    <row r="13" spans="1:13" s="12" customFormat="1" ht="24.75" customHeight="1">
      <c r="A13" s="110" t="s">
        <v>7</v>
      </c>
      <c r="B13" s="110"/>
      <c r="C13" s="110"/>
      <c r="D13" s="110"/>
      <c r="E13" s="83">
        <f>SUM(E9:E11)</f>
        <v>5889760</v>
      </c>
      <c r="F13" s="106">
        <f>SUM(J9:J11)</f>
        <v>0</v>
      </c>
      <c r="G13" s="111"/>
      <c r="H13" s="111"/>
      <c r="I13" s="111"/>
      <c r="J13" s="111"/>
      <c r="K13" s="106">
        <f>L11+L10+L9</f>
        <v>5848000</v>
      </c>
      <c r="L13" s="107"/>
      <c r="M13" s="18"/>
    </row>
    <row r="14" spans="4:12" s="19" customFormat="1" ht="25.5" customHeight="1">
      <c r="D14" s="20"/>
      <c r="F14" s="21"/>
      <c r="H14" s="20"/>
      <c r="J14" s="21"/>
      <c r="K14" s="22"/>
      <c r="L14" s="21"/>
    </row>
    <row r="15" spans="2:12" s="19" customFormat="1" ht="16.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1"/>
    </row>
    <row r="16" spans="4:12" s="19" customFormat="1" ht="9.75" customHeight="1">
      <c r="D16" s="20"/>
      <c r="F16" s="21"/>
      <c r="H16" s="20"/>
      <c r="J16" s="21"/>
      <c r="K16" s="22"/>
      <c r="L16" s="21"/>
    </row>
    <row r="17" spans="2:12" s="19" customFormat="1" ht="32.25" customHeight="1">
      <c r="B17" s="19" t="s">
        <v>32</v>
      </c>
      <c r="D17" s="20"/>
      <c r="F17" s="21"/>
      <c r="H17" s="20"/>
      <c r="J17" s="21"/>
      <c r="K17" s="22"/>
      <c r="L17" s="21"/>
    </row>
    <row r="18" spans="2:12" s="19" customFormat="1" ht="34.5" customHeight="1">
      <c r="B18" s="31" t="s">
        <v>33</v>
      </c>
      <c r="D18" s="20"/>
      <c r="F18" s="21"/>
      <c r="H18" s="20"/>
      <c r="J18" s="21"/>
      <c r="K18" s="28"/>
      <c r="L18" s="21"/>
    </row>
    <row r="19" spans="1:12" s="19" customFormat="1" ht="27" customHeight="1">
      <c r="A19" s="25"/>
      <c r="B19" s="102"/>
      <c r="C19" s="102"/>
      <c r="D19" s="102"/>
      <c r="E19" s="102"/>
      <c r="F19" s="102"/>
      <c r="G19" s="102"/>
      <c r="H19" s="102"/>
      <c r="I19" s="102"/>
      <c r="J19" s="102"/>
      <c r="K19" s="22"/>
      <c r="L19" s="21"/>
    </row>
    <row r="20" ht="15" customHeight="1"/>
    <row r="21" ht="16.5" customHeight="1"/>
  </sheetData>
  <sheetProtection/>
  <mergeCells count="8">
    <mergeCell ref="A13:D13"/>
    <mergeCell ref="F13:J13"/>
    <mergeCell ref="K13:L13"/>
    <mergeCell ref="B19:J19"/>
    <mergeCell ref="A2:M2"/>
    <mergeCell ref="B8:D8"/>
    <mergeCell ref="F8:J8"/>
    <mergeCell ref="K8:L8"/>
  </mergeCells>
  <printOptions horizontalCentered="1"/>
  <pageMargins left="0.24" right="0.17" top="1.0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이혜진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이혜진</dc:creator>
  <cp:keywords/>
  <dc:description/>
  <cp:lastModifiedBy>user</cp:lastModifiedBy>
  <cp:lastPrinted>2015-10-20T01:26:23Z</cp:lastPrinted>
  <dcterms:created xsi:type="dcterms:W3CDTF">2007-11-19T00:16:13Z</dcterms:created>
  <dcterms:modified xsi:type="dcterms:W3CDTF">2015-10-20T01:26:31Z</dcterms:modified>
  <cp:category/>
  <cp:version/>
  <cp:contentType/>
  <cp:contentStatus/>
</cp:coreProperties>
</file>